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lman\Desktop\"/>
    </mc:Choice>
  </mc:AlternateContent>
  <bookViews>
    <workbookView xWindow="0" yWindow="0" windowWidth="20490" windowHeight="7755"/>
  </bookViews>
  <sheets>
    <sheet name="Tabelle1" sheetId="1" r:id="rId1"/>
  </sheets>
  <calcPr calcId="152511"/>
  <customWorkbookViews>
    <customWorkbookView name="Tilman - Persönliche Ansicht" guid="{56CA7CF1-CE80-419E-91AE-31564D01CB1C}"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E3" i="1" l="1"/>
  <c r="F3" i="1" s="1"/>
  <c r="G3" i="1" s="1"/>
  <c r="E4" i="1" s="1"/>
  <c r="H3" i="1"/>
  <c r="B4" i="1"/>
  <c r="D4" i="1"/>
  <c r="B5" i="1"/>
  <c r="D5" i="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B8" i="1"/>
  <c r="D31" i="1"/>
  <c r="D32" i="1" s="1"/>
  <c r="D33" i="1" s="1"/>
  <c r="D34" i="1" s="1"/>
  <c r="D35" i="1" s="1"/>
  <c r="D36" i="1" s="1"/>
  <c r="D37" i="1" s="1"/>
  <c r="D38" i="1" s="1"/>
  <c r="H4" i="1" l="1"/>
  <c r="F4" i="1"/>
  <c r="G4" i="1" s="1"/>
  <c r="E5" i="1" s="1"/>
  <c r="H5" i="1" l="1"/>
  <c r="G5" i="1"/>
  <c r="E6" i="1" s="1"/>
  <c r="H6" i="1" l="1"/>
  <c r="F6" i="1"/>
  <c r="G6" i="1" s="1"/>
  <c r="E7" i="1" s="1"/>
  <c r="F7" i="1" l="1"/>
  <c r="H7" i="1"/>
  <c r="G7" i="1" l="1"/>
  <c r="E8" i="1" s="1"/>
  <c r="H8" i="1" s="1"/>
  <c r="F8" i="1" l="1"/>
  <c r="G8" i="1" s="1"/>
  <c r="E9" i="1" s="1"/>
  <c r="H9" i="1" s="1"/>
  <c r="F9" i="1" l="1"/>
  <c r="G9" i="1" s="1"/>
  <c r="E10" i="1" s="1"/>
  <c r="F10" i="1" s="1"/>
  <c r="H10" i="1" l="1"/>
  <c r="G10" i="1" s="1"/>
  <c r="E11" i="1" s="1"/>
  <c r="F11" i="1" l="1"/>
  <c r="H11" i="1"/>
  <c r="G11" i="1" l="1"/>
  <c r="E12" i="1" s="1"/>
  <c r="H12" i="1" l="1"/>
  <c r="F12" i="1"/>
  <c r="G12" i="1" l="1"/>
  <c r="E13" i="1" s="1"/>
  <c r="F13" i="1" s="1"/>
  <c r="H13" i="1" l="1"/>
  <c r="G13" i="1" s="1"/>
  <c r="E14" i="1" s="1"/>
  <c r="F14" i="1" s="1"/>
  <c r="H14" i="1" l="1"/>
  <c r="G14" i="1" s="1"/>
  <c r="E15" i="1" s="1"/>
  <c r="H15" i="1" l="1"/>
  <c r="F15" i="1"/>
  <c r="G15" i="1" s="1"/>
  <c r="E16" i="1" s="1"/>
  <c r="H16" i="1" l="1"/>
  <c r="F16" i="1"/>
  <c r="G16" i="1" l="1"/>
  <c r="E17" i="1" s="1"/>
  <c r="F17" i="1" s="1"/>
  <c r="H17" i="1" l="1"/>
  <c r="G17" i="1" s="1"/>
  <c r="E18" i="1" s="1"/>
  <c r="F18" i="1" l="1"/>
  <c r="H18" i="1"/>
  <c r="G18" i="1" l="1"/>
  <c r="E19" i="1" s="1"/>
  <c r="F19" i="1" l="1"/>
  <c r="H19" i="1"/>
  <c r="G19" i="1" l="1"/>
  <c r="E20" i="1" s="1"/>
  <c r="H20" i="1" l="1"/>
  <c r="F20" i="1"/>
  <c r="G20" i="1" s="1"/>
  <c r="E21" i="1" s="1"/>
  <c r="H21" i="1" l="1"/>
  <c r="F21" i="1"/>
  <c r="G21" i="1" l="1"/>
  <c r="E22" i="1" s="1"/>
  <c r="F22" i="1" l="1"/>
  <c r="H22" i="1"/>
  <c r="G22" i="1" l="1"/>
  <c r="E23" i="1" s="1"/>
  <c r="H23" i="1" s="1"/>
  <c r="F23" i="1" l="1"/>
  <c r="G23" i="1" s="1"/>
  <c r="E24" i="1" s="1"/>
  <c r="H24" i="1" s="1"/>
  <c r="F24" i="1" l="1"/>
  <c r="G24" i="1" s="1"/>
  <c r="E25" i="1" s="1"/>
  <c r="F25" i="1" s="1"/>
  <c r="H25" i="1" l="1"/>
  <c r="G25" i="1" s="1"/>
  <c r="E26" i="1" s="1"/>
  <c r="F26" i="1" l="1"/>
  <c r="H26" i="1"/>
  <c r="G26" i="1" l="1"/>
  <c r="E27" i="1" s="1"/>
  <c r="F27" i="1" l="1"/>
  <c r="H27" i="1"/>
  <c r="G27" i="1" l="1"/>
  <c r="E28" i="1" s="1"/>
  <c r="H28" i="1" s="1"/>
  <c r="F28" i="1" l="1"/>
  <c r="G28" i="1" s="1"/>
  <c r="E29" i="1" s="1"/>
  <c r="F29" i="1" s="1"/>
  <c r="H29" i="1" l="1"/>
  <c r="G29" i="1" s="1"/>
  <c r="E30" i="1" s="1"/>
  <c r="F30" i="1" l="1"/>
  <c r="H30" i="1"/>
  <c r="G30" i="1" l="1"/>
  <c r="E31" i="1" s="1"/>
  <c r="F31" i="1" s="1"/>
  <c r="H31" i="1" l="1"/>
  <c r="G31" i="1" s="1"/>
  <c r="E32" i="1" s="1"/>
  <c r="H32" i="1" l="1"/>
  <c r="F32" i="1"/>
  <c r="G32" i="1" l="1"/>
  <c r="E33" i="1" s="1"/>
  <c r="H33" i="1" l="1"/>
  <c r="F33" i="1"/>
  <c r="G33" i="1" l="1"/>
  <c r="E34" i="1" s="1"/>
  <c r="F34" i="1" l="1"/>
  <c r="G34" i="1" s="1"/>
  <c r="E35" i="1" s="1"/>
  <c r="H34" i="1"/>
  <c r="F35" i="1" l="1"/>
  <c r="H35" i="1"/>
  <c r="G35" i="1" l="1"/>
  <c r="E36" i="1" s="1"/>
  <c r="H36" i="1" l="1"/>
  <c r="F36" i="1"/>
  <c r="G36" i="1" s="1"/>
  <c r="E37" i="1" s="1"/>
  <c r="H37" i="1" l="1"/>
  <c r="F37" i="1"/>
  <c r="G37" i="1" s="1"/>
  <c r="E38" i="1" s="1"/>
  <c r="F38" i="1" l="1"/>
  <c r="H38" i="1"/>
  <c r="B7" i="1"/>
  <c r="G38" i="1" l="1"/>
</calcChain>
</file>

<file path=xl/sharedStrings.xml><?xml version="1.0" encoding="utf-8"?>
<sst xmlns="http://schemas.openxmlformats.org/spreadsheetml/2006/main" count="16" uniqueCount="16">
  <si>
    <t xml:space="preserve">Die Tabelle gibt jeweils den Schuldenstand am Anfang des Monats an sowie die an dessen Ende anfallende Rate. Diese wird aufgeschlüsselt nach Tilgung und Zinsen. Sondertilgungen werden jeweils im nächsten Monat zinswirksam. Entscheidend ist dabei nicht der Kalendermonat, sondern der Zahlungsmonat, der immer mit dem Tag nach dem vereinbarten Zinszahlungstermin beginnt. </t>
  </si>
  <si>
    <t>Gesamt gezahlte Zinsen:</t>
  </si>
  <si>
    <t>Laufzeit in Monaten:</t>
  </si>
  <si>
    <t xml:space="preserve">monatliche Rate: </t>
  </si>
  <si>
    <t>effektiver Jahreszins:</t>
  </si>
  <si>
    <t>monatlicher Zins:</t>
  </si>
  <si>
    <t>Sollzins pro Jahr:</t>
  </si>
  <si>
    <t>Zinsen</t>
  </si>
  <si>
    <t>Tilgung</t>
  </si>
  <si>
    <t xml:space="preserve">Kreditsumme: </t>
  </si>
  <si>
    <t>Sondertilgungen</t>
  </si>
  <si>
    <t>davon</t>
  </si>
  <si>
    <t xml:space="preserve">Rate </t>
  </si>
  <si>
    <t>Schulden vor Zinsen</t>
  </si>
  <si>
    <t>Monat</t>
  </si>
  <si>
    <t>Rahmendaten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</si>
</sst>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s>
  <borders count="38">
    <border>
      <left/>
      <right/>
      <top/>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3">
    <xf numFmtId="0" fontId="0" fillId="0" borderId="0" xfId="0"/>
    <xf numFmtId="4" fontId="0" fillId="3" borderId="2" xfId="0" applyNumberFormat="1" applyFill="1" applyBorder="1" applyProtection="1"/>
    <xf numFmtId="4" fontId="0" fillId="3" borderId="3" xfId="0" applyNumberFormat="1" applyFill="1" applyBorder="1" applyProtection="1"/>
    <xf numFmtId="4" fontId="0" fillId="3" borderId="4" xfId="0" applyNumberFormat="1" applyFill="1" applyBorder="1" applyProtection="1"/>
    <xf numFmtId="4" fontId="0" fillId="3" borderId="5" xfId="0" applyNumberFormat="1" applyFill="1" applyBorder="1" applyProtection="1"/>
    <xf numFmtId="0" fontId="1" fillId="4" borderId="6" xfId="0" applyFont="1" applyFill="1" applyBorder="1" applyProtection="1"/>
    <xf numFmtId="4" fontId="0" fillId="3" borderId="8" xfId="0" applyNumberFormat="1" applyFill="1" applyBorder="1" applyProtection="1"/>
    <xf numFmtId="4" fontId="0" fillId="3" borderId="9" xfId="0" applyNumberFormat="1" applyFill="1" applyBorder="1" applyProtection="1"/>
    <xf numFmtId="4" fontId="0" fillId="3" borderId="10" xfId="0" applyNumberFormat="1" applyFill="1" applyBorder="1" applyProtection="1"/>
    <xf numFmtId="4" fontId="0" fillId="3" borderId="11" xfId="0" applyNumberFormat="1" applyFill="1" applyBorder="1" applyProtection="1"/>
    <xf numFmtId="0" fontId="1" fillId="4" borderId="12" xfId="0" applyFont="1" applyFill="1" applyBorder="1" applyProtection="1"/>
    <xf numFmtId="2" fontId="0" fillId="5" borderId="1" xfId="0" applyNumberFormat="1" applyFill="1" applyBorder="1"/>
    <xf numFmtId="0" fontId="2" fillId="5" borderId="19" xfId="0" applyFont="1" applyFill="1" applyBorder="1"/>
    <xf numFmtId="1" fontId="0" fillId="5" borderId="20" xfId="0" applyNumberFormat="1" applyFill="1" applyBorder="1"/>
    <xf numFmtId="0" fontId="2" fillId="5" borderId="21" xfId="0" applyFont="1" applyFill="1" applyBorder="1"/>
    <xf numFmtId="4" fontId="0" fillId="2" borderId="7" xfId="0" applyNumberFormat="1" applyFill="1" applyBorder="1" applyProtection="1">
      <protection locked="0"/>
    </xf>
    <xf numFmtId="0" fontId="2" fillId="5" borderId="22" xfId="0" applyFont="1" applyFill="1" applyBorder="1"/>
    <xf numFmtId="2" fontId="0" fillId="5" borderId="7" xfId="0" applyNumberFormat="1" applyFill="1" applyBorder="1"/>
    <xf numFmtId="4" fontId="0" fillId="3" borderId="24" xfId="0" applyNumberFormat="1" applyFill="1" applyBorder="1" applyProtection="1"/>
    <xf numFmtId="0" fontId="1" fillId="4" borderId="25" xfId="0" applyFont="1" applyFill="1" applyBorder="1" applyProtection="1"/>
    <xf numFmtId="2" fontId="0" fillId="2" borderId="7" xfId="0" applyNumberFormat="1" applyFill="1" applyBorder="1" applyProtection="1">
      <protection locked="0"/>
    </xf>
    <xf numFmtId="0" fontId="1" fillId="4" borderId="26" xfId="0" applyFont="1" applyFill="1" applyBorder="1" applyAlignment="1" applyProtection="1">
      <alignment horizontal="center" vertical="center"/>
    </xf>
    <xf numFmtId="0" fontId="1" fillId="4" borderId="27" xfId="0" applyFont="1" applyFill="1" applyBorder="1" applyAlignment="1" applyProtection="1">
      <alignment horizontal="center" vertical="center"/>
    </xf>
    <xf numFmtId="0" fontId="2" fillId="5" borderId="32" xfId="0" applyFont="1" applyFill="1" applyBorder="1"/>
    <xf numFmtId="0" fontId="2" fillId="5" borderId="33" xfId="0" applyFont="1" applyFill="1" applyBorder="1"/>
    <xf numFmtId="0" fontId="1" fillId="4" borderId="28" xfId="0" applyFont="1" applyFill="1" applyBorder="1" applyAlignment="1" applyProtection="1">
      <alignment horizontal="center" vertical="center"/>
    </xf>
    <xf numFmtId="0" fontId="1" fillId="4" borderId="37" xfId="0" applyFont="1" applyFill="1" applyBorder="1" applyAlignment="1" applyProtection="1">
      <alignment horizontal="center" vertical="center"/>
    </xf>
    <xf numFmtId="0" fontId="0" fillId="5" borderId="18" xfId="0" applyFill="1" applyBorder="1" applyAlignment="1">
      <alignment horizontal="left" vertical="top" wrapText="1"/>
    </xf>
    <xf numFmtId="0" fontId="0" fillId="5" borderId="17" xfId="0" applyFill="1" applyBorder="1" applyAlignment="1">
      <alignment horizontal="left" vertical="top" wrapText="1"/>
    </xf>
    <xf numFmtId="0" fontId="0" fillId="5" borderId="16" xfId="0" applyFill="1" applyBorder="1" applyAlignment="1">
      <alignment horizontal="left" vertical="top" wrapText="1"/>
    </xf>
    <xf numFmtId="0" fontId="0" fillId="5" borderId="15" xfId="0" applyFill="1" applyBorder="1" applyAlignment="1">
      <alignment horizontal="left" vertical="top" wrapText="1"/>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1" fillId="4" borderId="31" xfId="0" applyFont="1" applyFill="1" applyBorder="1" applyAlignment="1" applyProtection="1">
      <alignment horizontal="center" vertical="center"/>
    </xf>
    <xf numFmtId="0" fontId="1" fillId="4" borderId="35" xfId="0" applyFont="1" applyFill="1" applyBorder="1" applyAlignment="1" applyProtection="1">
      <alignment horizontal="center" vertical="center"/>
    </xf>
    <xf numFmtId="0" fontId="1" fillId="4" borderId="30" xfId="0" applyFont="1" applyFill="1" applyBorder="1" applyAlignment="1" applyProtection="1">
      <alignment horizontal="center" vertical="center"/>
    </xf>
    <xf numFmtId="0" fontId="1" fillId="4" borderId="36" xfId="0" applyFont="1" applyFill="1" applyBorder="1" applyAlignment="1" applyProtection="1">
      <alignment horizontal="center" vertical="center"/>
    </xf>
    <xf numFmtId="0" fontId="1" fillId="4" borderId="29"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3" fillId="4" borderId="26" xfId="0" applyFont="1" applyFill="1" applyBorder="1" applyAlignment="1">
      <alignment horizontal="center" vertical="center"/>
    </xf>
    <xf numFmtId="0" fontId="3" fillId="4" borderId="34" xfId="0" applyFont="1" applyFill="1" applyBorder="1" applyAlignment="1">
      <alignment horizontal="center" vertical="center"/>
    </xf>
    <xf numFmtId="4" fontId="0" fillId="2" borderId="23" xfId="0" applyNumberFormat="1" applyFill="1" applyBorder="1" applyProtection="1">
      <protection locked="0"/>
    </xf>
    <xf numFmtId="4" fontId="0" fillId="2" borderId="1" xfId="0" applyNumberFormat="1" applyFill="1" applyBorder="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selection activeCell="B2" sqref="B2"/>
    </sheetView>
  </sheetViews>
  <sheetFormatPr baseColWidth="10" defaultRowHeight="15" x14ac:dyDescent="0.25"/>
  <cols>
    <col min="1" max="1" width="22.28515625" bestFit="1" customWidth="1"/>
    <col min="2" max="3" width="22" customWidth="1"/>
    <col min="4" max="4" width="10.140625" customWidth="1"/>
    <col min="5" max="5" width="18.85546875" bestFit="1" customWidth="1"/>
    <col min="9" max="9" width="15.7109375" bestFit="1" customWidth="1"/>
  </cols>
  <sheetData>
    <row r="1" spans="1:9" ht="15.75" thickBot="1" x14ac:dyDescent="0.3">
      <c r="A1" s="24"/>
      <c r="B1" s="23" t="s">
        <v>15</v>
      </c>
      <c r="D1" s="33" t="s">
        <v>14</v>
      </c>
      <c r="E1" s="35" t="s">
        <v>13</v>
      </c>
      <c r="F1" s="37" t="s">
        <v>12</v>
      </c>
      <c r="G1" s="39" t="s">
        <v>11</v>
      </c>
      <c r="H1" s="40"/>
      <c r="I1" s="25" t="s">
        <v>10</v>
      </c>
    </row>
    <row r="2" spans="1:9" ht="15.75" thickBot="1" x14ac:dyDescent="0.3">
      <c r="A2" s="16" t="s">
        <v>9</v>
      </c>
      <c r="B2" s="15">
        <v>1000</v>
      </c>
      <c r="D2" s="34"/>
      <c r="E2" s="36"/>
      <c r="F2" s="38"/>
      <c r="G2" s="22" t="s">
        <v>8</v>
      </c>
      <c r="H2" s="21" t="s">
        <v>7</v>
      </c>
      <c r="I2" s="26"/>
    </row>
    <row r="3" spans="1:9" x14ac:dyDescent="0.25">
      <c r="A3" s="16" t="s">
        <v>6</v>
      </c>
      <c r="B3" s="20">
        <v>12</v>
      </c>
      <c r="D3" s="19">
        <v>1</v>
      </c>
      <c r="E3" s="18">
        <f>B2</f>
        <v>1000</v>
      </c>
      <c r="F3" s="7">
        <f t="shared" ref="F3:F38" si="0">IF(E3&lt;$B$6,E3+I3,$B$6)</f>
        <v>50</v>
      </c>
      <c r="G3" s="7">
        <f t="shared" ref="G3:G38" si="1">F3-H3</f>
        <v>40</v>
      </c>
      <c r="H3" s="6">
        <f t="shared" ref="H3:H38" si="2">E3*$B$4/100</f>
        <v>10</v>
      </c>
      <c r="I3" s="41"/>
    </row>
    <row r="4" spans="1:9" x14ac:dyDescent="0.25">
      <c r="A4" s="16" t="s">
        <v>5</v>
      </c>
      <c r="B4" s="17">
        <f>B3/12</f>
        <v>1</v>
      </c>
      <c r="D4" s="10">
        <f t="shared" ref="D4:D38" si="3">D3+1</f>
        <v>2</v>
      </c>
      <c r="E4" s="9">
        <f t="shared" ref="E4:E38" si="4">IF((E3-G3)&lt;0,0,E3-G3)-I3</f>
        <v>960</v>
      </c>
      <c r="F4" s="8">
        <f t="shared" si="0"/>
        <v>50</v>
      </c>
      <c r="G4" s="7">
        <f t="shared" si="1"/>
        <v>40.4</v>
      </c>
      <c r="H4" s="6">
        <f t="shared" si="2"/>
        <v>9.6</v>
      </c>
      <c r="I4" s="15"/>
    </row>
    <row r="5" spans="1:9" x14ac:dyDescent="0.25">
      <c r="A5" s="16" t="s">
        <v>4</v>
      </c>
      <c r="B5" s="17">
        <f>(POWER(1+B4/100,12)-1)*100</f>
        <v>12.682503013196978</v>
      </c>
      <c r="D5" s="10">
        <f t="shared" si="3"/>
        <v>3</v>
      </c>
      <c r="E5" s="9">
        <f t="shared" si="4"/>
        <v>919.6</v>
      </c>
      <c r="F5" s="8">
        <f t="shared" si="0"/>
        <v>50</v>
      </c>
      <c r="G5" s="7">
        <f t="shared" si="1"/>
        <v>40.804000000000002</v>
      </c>
      <c r="H5" s="6">
        <f t="shared" si="2"/>
        <v>9.1959999999999997</v>
      </c>
      <c r="I5" s="15"/>
    </row>
    <row r="6" spans="1:9" x14ac:dyDescent="0.25">
      <c r="A6" s="16" t="s">
        <v>3</v>
      </c>
      <c r="B6" s="15">
        <v>50</v>
      </c>
      <c r="D6" s="10">
        <f t="shared" si="3"/>
        <v>4</v>
      </c>
      <c r="E6" s="9">
        <f t="shared" si="4"/>
        <v>878.79600000000005</v>
      </c>
      <c r="F6" s="8">
        <f t="shared" si="0"/>
        <v>50</v>
      </c>
      <c r="G6" s="7">
        <f t="shared" si="1"/>
        <v>41.212040000000002</v>
      </c>
      <c r="H6" s="6">
        <f t="shared" si="2"/>
        <v>8.78796</v>
      </c>
      <c r="I6" s="15"/>
    </row>
    <row r="7" spans="1:9" x14ac:dyDescent="0.25">
      <c r="A7" s="14" t="s">
        <v>2</v>
      </c>
      <c r="B7" s="13">
        <f>36-COUNTIF(E3:E38,0)</f>
        <v>36</v>
      </c>
      <c r="D7" s="10">
        <f t="shared" si="3"/>
        <v>5</v>
      </c>
      <c r="E7" s="9">
        <f t="shared" si="4"/>
        <v>837.58396000000005</v>
      </c>
      <c r="F7" s="8">
        <f t="shared" si="0"/>
        <v>50</v>
      </c>
      <c r="G7" s="7">
        <f t="shared" si="1"/>
        <v>41.624160400000001</v>
      </c>
      <c r="H7" s="6">
        <f t="shared" si="2"/>
        <v>8.3758396000000008</v>
      </c>
      <c r="I7" s="15"/>
    </row>
    <row r="8" spans="1:9" ht="15.75" thickBot="1" x14ac:dyDescent="0.3">
      <c r="A8" s="12" t="s">
        <v>1</v>
      </c>
      <c r="B8" s="11">
        <f>SUM(I3:I38)</f>
        <v>0</v>
      </c>
      <c r="D8" s="10">
        <f t="shared" si="3"/>
        <v>6</v>
      </c>
      <c r="E8" s="9">
        <f t="shared" si="4"/>
        <v>795.9597996</v>
      </c>
      <c r="F8" s="8">
        <f t="shared" si="0"/>
        <v>50</v>
      </c>
      <c r="G8" s="7">
        <f t="shared" si="1"/>
        <v>42.040402004000001</v>
      </c>
      <c r="H8" s="6">
        <f t="shared" si="2"/>
        <v>7.9595979960000003</v>
      </c>
      <c r="I8" s="15"/>
    </row>
    <row r="9" spans="1:9" ht="15.75" thickBot="1" x14ac:dyDescent="0.3">
      <c r="D9" s="10">
        <f t="shared" si="3"/>
        <v>7</v>
      </c>
      <c r="E9" s="9">
        <f t="shared" si="4"/>
        <v>753.91939759599995</v>
      </c>
      <c r="F9" s="8">
        <f t="shared" si="0"/>
        <v>50</v>
      </c>
      <c r="G9" s="7">
        <f t="shared" si="1"/>
        <v>42.460806024039996</v>
      </c>
      <c r="H9" s="6">
        <f t="shared" si="2"/>
        <v>7.53919397596</v>
      </c>
      <c r="I9" s="15"/>
    </row>
    <row r="10" spans="1:9" x14ac:dyDescent="0.25">
      <c r="A10" s="27" t="s">
        <v>0</v>
      </c>
      <c r="B10" s="28"/>
      <c r="D10" s="10">
        <f t="shared" si="3"/>
        <v>8</v>
      </c>
      <c r="E10" s="9">
        <f t="shared" si="4"/>
        <v>711.45859157195991</v>
      </c>
      <c r="F10" s="8">
        <f t="shared" si="0"/>
        <v>50</v>
      </c>
      <c r="G10" s="7">
        <f t="shared" si="1"/>
        <v>42.885414084280399</v>
      </c>
      <c r="H10" s="6">
        <f t="shared" si="2"/>
        <v>7.1145859157195988</v>
      </c>
      <c r="I10" s="15"/>
    </row>
    <row r="11" spans="1:9" x14ac:dyDescent="0.25">
      <c r="A11" s="29"/>
      <c r="B11" s="30"/>
      <c r="D11" s="10">
        <f t="shared" si="3"/>
        <v>9</v>
      </c>
      <c r="E11" s="9">
        <f t="shared" si="4"/>
        <v>668.57317748767946</v>
      </c>
      <c r="F11" s="8">
        <f t="shared" si="0"/>
        <v>50</v>
      </c>
      <c r="G11" s="7">
        <f t="shared" si="1"/>
        <v>43.314268225123207</v>
      </c>
      <c r="H11" s="6">
        <f t="shared" si="2"/>
        <v>6.6857317748767944</v>
      </c>
      <c r="I11" s="15"/>
    </row>
    <row r="12" spans="1:9" x14ac:dyDescent="0.25">
      <c r="A12" s="29"/>
      <c r="B12" s="30"/>
      <c r="D12" s="10">
        <f t="shared" si="3"/>
        <v>10</v>
      </c>
      <c r="E12" s="9">
        <f t="shared" si="4"/>
        <v>625.25890926255624</v>
      </c>
      <c r="F12" s="8">
        <f t="shared" si="0"/>
        <v>50</v>
      </c>
      <c r="G12" s="7">
        <f t="shared" si="1"/>
        <v>43.747410907374437</v>
      </c>
      <c r="H12" s="6">
        <f t="shared" si="2"/>
        <v>6.2525890926255627</v>
      </c>
      <c r="I12" s="15"/>
    </row>
    <row r="13" spans="1:9" x14ac:dyDescent="0.25">
      <c r="A13" s="29"/>
      <c r="B13" s="30"/>
      <c r="D13" s="10">
        <f t="shared" si="3"/>
        <v>11</v>
      </c>
      <c r="E13" s="9">
        <f t="shared" si="4"/>
        <v>581.51149835518186</v>
      </c>
      <c r="F13" s="8">
        <f t="shared" si="0"/>
        <v>50</v>
      </c>
      <c r="G13" s="7">
        <f t="shared" si="1"/>
        <v>44.184885016448177</v>
      </c>
      <c r="H13" s="6">
        <f t="shared" si="2"/>
        <v>5.815114983551819</v>
      </c>
      <c r="I13" s="15"/>
    </row>
    <row r="14" spans="1:9" x14ac:dyDescent="0.25">
      <c r="A14" s="29"/>
      <c r="B14" s="30"/>
      <c r="D14" s="10">
        <f t="shared" si="3"/>
        <v>12</v>
      </c>
      <c r="E14" s="9">
        <f t="shared" si="4"/>
        <v>537.32661333873364</v>
      </c>
      <c r="F14" s="8">
        <f t="shared" si="0"/>
        <v>50</v>
      </c>
      <c r="G14" s="7">
        <f t="shared" si="1"/>
        <v>44.626733866612668</v>
      </c>
      <c r="H14" s="6">
        <f t="shared" si="2"/>
        <v>5.3732661333873359</v>
      </c>
      <c r="I14" s="15"/>
    </row>
    <row r="15" spans="1:9" x14ac:dyDescent="0.25">
      <c r="A15" s="29"/>
      <c r="B15" s="30"/>
      <c r="D15" s="10">
        <f t="shared" si="3"/>
        <v>13</v>
      </c>
      <c r="E15" s="9">
        <f t="shared" si="4"/>
        <v>492.69987947212098</v>
      </c>
      <c r="F15" s="8">
        <f t="shared" si="0"/>
        <v>50</v>
      </c>
      <c r="G15" s="7">
        <f t="shared" si="1"/>
        <v>45.073001205278793</v>
      </c>
      <c r="H15" s="6">
        <f t="shared" si="2"/>
        <v>4.9269987947212099</v>
      </c>
      <c r="I15" s="15"/>
    </row>
    <row r="16" spans="1:9" x14ac:dyDescent="0.25">
      <c r="A16" s="29"/>
      <c r="B16" s="30"/>
      <c r="D16" s="10">
        <f t="shared" si="3"/>
        <v>14</v>
      </c>
      <c r="E16" s="9">
        <f t="shared" si="4"/>
        <v>447.6268782668422</v>
      </c>
      <c r="F16" s="8">
        <f t="shared" si="0"/>
        <v>50</v>
      </c>
      <c r="G16" s="7">
        <f t="shared" si="1"/>
        <v>45.52373121733158</v>
      </c>
      <c r="H16" s="6">
        <f t="shared" si="2"/>
        <v>4.4762687826684218</v>
      </c>
      <c r="I16" s="15"/>
    </row>
    <row r="17" spans="1:9" x14ac:dyDescent="0.25">
      <c r="A17" s="29"/>
      <c r="B17" s="30"/>
      <c r="D17" s="10">
        <f t="shared" si="3"/>
        <v>15</v>
      </c>
      <c r="E17" s="9">
        <f t="shared" si="4"/>
        <v>402.1031470495106</v>
      </c>
      <c r="F17" s="8">
        <f t="shared" si="0"/>
        <v>50</v>
      </c>
      <c r="G17" s="7">
        <f t="shared" si="1"/>
        <v>45.978968529504897</v>
      </c>
      <c r="H17" s="6">
        <f t="shared" si="2"/>
        <v>4.0210314704951058</v>
      </c>
      <c r="I17" s="15"/>
    </row>
    <row r="18" spans="1:9" x14ac:dyDescent="0.25">
      <c r="A18" s="29"/>
      <c r="B18" s="30"/>
      <c r="D18" s="10">
        <f t="shared" si="3"/>
        <v>16</v>
      </c>
      <c r="E18" s="9">
        <f t="shared" si="4"/>
        <v>356.12417852000567</v>
      </c>
      <c r="F18" s="8">
        <f t="shared" si="0"/>
        <v>50</v>
      </c>
      <c r="G18" s="7">
        <f t="shared" si="1"/>
        <v>46.438758214799947</v>
      </c>
      <c r="H18" s="6">
        <f t="shared" si="2"/>
        <v>3.5612417852000569</v>
      </c>
      <c r="I18" s="15"/>
    </row>
    <row r="19" spans="1:9" x14ac:dyDescent="0.25">
      <c r="A19" s="29"/>
      <c r="B19" s="30"/>
      <c r="D19" s="10">
        <f t="shared" si="3"/>
        <v>17</v>
      </c>
      <c r="E19" s="9">
        <f t="shared" si="4"/>
        <v>309.68542030520575</v>
      </c>
      <c r="F19" s="8">
        <f t="shared" si="0"/>
        <v>50</v>
      </c>
      <c r="G19" s="7">
        <f t="shared" si="1"/>
        <v>46.903145796947939</v>
      </c>
      <c r="H19" s="6">
        <f t="shared" si="2"/>
        <v>3.0968542030520574</v>
      </c>
      <c r="I19" s="15"/>
    </row>
    <row r="20" spans="1:9" x14ac:dyDescent="0.25">
      <c r="A20" s="29"/>
      <c r="B20" s="30"/>
      <c r="D20" s="10">
        <f t="shared" si="3"/>
        <v>18</v>
      </c>
      <c r="E20" s="9">
        <f t="shared" si="4"/>
        <v>262.78227450825784</v>
      </c>
      <c r="F20" s="8">
        <f t="shared" si="0"/>
        <v>50</v>
      </c>
      <c r="G20" s="7">
        <f t="shared" si="1"/>
        <v>47.372177254917425</v>
      </c>
      <c r="H20" s="6">
        <f t="shared" si="2"/>
        <v>2.6278227450825784</v>
      </c>
      <c r="I20" s="15"/>
    </row>
    <row r="21" spans="1:9" ht="15.75" thickBot="1" x14ac:dyDescent="0.3">
      <c r="A21" s="31"/>
      <c r="B21" s="32"/>
      <c r="D21" s="10">
        <f t="shared" si="3"/>
        <v>19</v>
      </c>
      <c r="E21" s="9">
        <f t="shared" si="4"/>
        <v>215.41009725334041</v>
      </c>
      <c r="F21" s="8">
        <f t="shared" si="0"/>
        <v>50</v>
      </c>
      <c r="G21" s="7">
        <f t="shared" si="1"/>
        <v>47.845899027466594</v>
      </c>
      <c r="H21" s="6">
        <f t="shared" si="2"/>
        <v>2.1541009725334042</v>
      </c>
      <c r="I21" s="15"/>
    </row>
    <row r="22" spans="1:9" x14ac:dyDescent="0.25">
      <c r="D22" s="10">
        <f t="shared" si="3"/>
        <v>20</v>
      </c>
      <c r="E22" s="9">
        <f t="shared" si="4"/>
        <v>167.56419822587381</v>
      </c>
      <c r="F22" s="8">
        <f t="shared" si="0"/>
        <v>50</v>
      </c>
      <c r="G22" s="7">
        <f t="shared" si="1"/>
        <v>48.324358017741261</v>
      </c>
      <c r="H22" s="6">
        <f t="shared" si="2"/>
        <v>1.6756419822587381</v>
      </c>
      <c r="I22" s="15"/>
    </row>
    <row r="23" spans="1:9" x14ac:dyDescent="0.25">
      <c r="D23" s="10">
        <f t="shared" si="3"/>
        <v>21</v>
      </c>
      <c r="E23" s="9">
        <f t="shared" si="4"/>
        <v>119.23984020813255</v>
      </c>
      <c r="F23" s="8">
        <f t="shared" si="0"/>
        <v>50</v>
      </c>
      <c r="G23" s="7">
        <f t="shared" si="1"/>
        <v>48.807601597918676</v>
      </c>
      <c r="H23" s="6">
        <f t="shared" si="2"/>
        <v>1.1923984020813254</v>
      </c>
      <c r="I23" s="15"/>
    </row>
    <row r="24" spans="1:9" x14ac:dyDescent="0.25">
      <c r="D24" s="10">
        <f t="shared" si="3"/>
        <v>22</v>
      </c>
      <c r="E24" s="9">
        <f t="shared" si="4"/>
        <v>70.432238610213872</v>
      </c>
      <c r="F24" s="8">
        <f t="shared" si="0"/>
        <v>50</v>
      </c>
      <c r="G24" s="7">
        <f t="shared" si="1"/>
        <v>49.295677613897858</v>
      </c>
      <c r="H24" s="6">
        <f t="shared" si="2"/>
        <v>0.70432238610213871</v>
      </c>
      <c r="I24" s="15"/>
    </row>
    <row r="25" spans="1:9" x14ac:dyDescent="0.25">
      <c r="D25" s="10">
        <f t="shared" si="3"/>
        <v>23</v>
      </c>
      <c r="E25" s="9">
        <f t="shared" si="4"/>
        <v>21.136560996316014</v>
      </c>
      <c r="F25" s="8">
        <f t="shared" si="0"/>
        <v>21.136560996316014</v>
      </c>
      <c r="G25" s="7">
        <f t="shared" si="1"/>
        <v>20.925195386352854</v>
      </c>
      <c r="H25" s="6">
        <f t="shared" si="2"/>
        <v>0.21136560996316014</v>
      </c>
      <c r="I25" s="15"/>
    </row>
    <row r="26" spans="1:9" x14ac:dyDescent="0.25">
      <c r="D26" s="10">
        <f t="shared" si="3"/>
        <v>24</v>
      </c>
      <c r="E26" s="9">
        <f t="shared" si="4"/>
        <v>0.21136560996315978</v>
      </c>
      <c r="F26" s="8">
        <f t="shared" si="0"/>
        <v>0.21136560996315978</v>
      </c>
      <c r="G26" s="7">
        <f t="shared" si="1"/>
        <v>0.20925195386352818</v>
      </c>
      <c r="H26" s="6">
        <f t="shared" si="2"/>
        <v>2.1136560996315979E-3</v>
      </c>
      <c r="I26" s="15"/>
    </row>
    <row r="27" spans="1:9" x14ac:dyDescent="0.25">
      <c r="D27" s="10">
        <f t="shared" si="3"/>
        <v>25</v>
      </c>
      <c r="E27" s="9">
        <f t="shared" si="4"/>
        <v>2.1136560996316001E-3</v>
      </c>
      <c r="F27" s="8">
        <f t="shared" si="0"/>
        <v>2.1136560996316001E-3</v>
      </c>
      <c r="G27" s="7">
        <f t="shared" si="1"/>
        <v>2.0925195386352841E-3</v>
      </c>
      <c r="H27" s="6">
        <f t="shared" si="2"/>
        <v>2.1136560996316E-5</v>
      </c>
      <c r="I27" s="15"/>
    </row>
    <row r="28" spans="1:9" x14ac:dyDescent="0.25">
      <c r="D28" s="10">
        <f t="shared" si="3"/>
        <v>26</v>
      </c>
      <c r="E28" s="9">
        <f t="shared" si="4"/>
        <v>2.1136560996315966E-5</v>
      </c>
      <c r="F28" s="8">
        <f t="shared" si="0"/>
        <v>2.1136560996315966E-5</v>
      </c>
      <c r="G28" s="7">
        <f t="shared" si="1"/>
        <v>2.0925195386352805E-5</v>
      </c>
      <c r="H28" s="6">
        <f t="shared" si="2"/>
        <v>2.1136560996315965E-7</v>
      </c>
      <c r="I28" s="15"/>
    </row>
    <row r="29" spans="1:9" x14ac:dyDescent="0.25">
      <c r="D29" s="10">
        <f t="shared" si="3"/>
        <v>27</v>
      </c>
      <c r="E29" s="9">
        <f t="shared" si="4"/>
        <v>2.1136560996316061E-7</v>
      </c>
      <c r="F29" s="8">
        <f t="shared" si="0"/>
        <v>2.1136560996316061E-7</v>
      </c>
      <c r="G29" s="7">
        <f t="shared" si="1"/>
        <v>2.0925195386352901E-7</v>
      </c>
      <c r="H29" s="6">
        <f t="shared" si="2"/>
        <v>2.1136560996316059E-9</v>
      </c>
      <c r="I29" s="15"/>
    </row>
    <row r="30" spans="1:9" x14ac:dyDescent="0.25">
      <c r="D30" s="10">
        <f t="shared" si="3"/>
        <v>28</v>
      </c>
      <c r="E30" s="9">
        <f t="shared" si="4"/>
        <v>2.1136560996315997E-9</v>
      </c>
      <c r="F30" s="8">
        <f t="shared" si="0"/>
        <v>2.1136560996315997E-9</v>
      </c>
      <c r="G30" s="7">
        <f t="shared" si="1"/>
        <v>2.0925195386352837E-9</v>
      </c>
      <c r="H30" s="6">
        <f t="shared" si="2"/>
        <v>2.1136560996315999E-11</v>
      </c>
      <c r="I30" s="15"/>
    </row>
    <row r="31" spans="1:9" x14ac:dyDescent="0.25">
      <c r="D31" s="10">
        <f t="shared" si="3"/>
        <v>29</v>
      </c>
      <c r="E31" s="9">
        <f t="shared" si="4"/>
        <v>2.1136560996316063E-11</v>
      </c>
      <c r="F31" s="8">
        <f t="shared" si="0"/>
        <v>2.1136560996316063E-11</v>
      </c>
      <c r="G31" s="7">
        <f t="shared" si="1"/>
        <v>2.0925195386352904E-11</v>
      </c>
      <c r="H31" s="6">
        <f t="shared" si="2"/>
        <v>2.1136560996316063E-13</v>
      </c>
      <c r="I31" s="15"/>
    </row>
    <row r="32" spans="1:9" x14ac:dyDescent="0.25">
      <c r="D32" s="10">
        <f t="shared" si="3"/>
        <v>30</v>
      </c>
      <c r="E32" s="9">
        <f t="shared" si="4"/>
        <v>2.1136560996315947E-13</v>
      </c>
      <c r="F32" s="8">
        <f t="shared" si="0"/>
        <v>2.1136560996315947E-13</v>
      </c>
      <c r="G32" s="7">
        <f t="shared" si="1"/>
        <v>2.0925195386352788E-13</v>
      </c>
      <c r="H32" s="6">
        <f t="shared" si="2"/>
        <v>2.1136560996315949E-15</v>
      </c>
      <c r="I32" s="15"/>
    </row>
    <row r="33" spans="4:9" x14ac:dyDescent="0.25">
      <c r="D33" s="10">
        <f t="shared" si="3"/>
        <v>31</v>
      </c>
      <c r="E33" s="9">
        <f t="shared" si="4"/>
        <v>2.1136560996315937E-15</v>
      </c>
      <c r="F33" s="8">
        <f t="shared" si="0"/>
        <v>2.1136560996315937E-15</v>
      </c>
      <c r="G33" s="7">
        <f t="shared" si="1"/>
        <v>2.0925195386352777E-15</v>
      </c>
      <c r="H33" s="6">
        <f t="shared" si="2"/>
        <v>2.1136560996315937E-17</v>
      </c>
      <c r="I33" s="15"/>
    </row>
    <row r="34" spans="4:9" x14ac:dyDescent="0.25">
      <c r="D34" s="10">
        <f t="shared" si="3"/>
        <v>32</v>
      </c>
      <c r="E34" s="9">
        <f t="shared" si="4"/>
        <v>2.1136560996315953E-17</v>
      </c>
      <c r="F34" s="8">
        <f t="shared" si="0"/>
        <v>2.1136560996315953E-17</v>
      </c>
      <c r="G34" s="7">
        <f t="shared" si="1"/>
        <v>2.0925195386352792E-17</v>
      </c>
      <c r="H34" s="6">
        <f t="shared" si="2"/>
        <v>2.1136560996315953E-19</v>
      </c>
      <c r="I34" s="15"/>
    </row>
    <row r="35" spans="4:9" x14ac:dyDescent="0.25">
      <c r="D35" s="10">
        <f t="shared" si="3"/>
        <v>33</v>
      </c>
      <c r="E35" s="9">
        <f t="shared" si="4"/>
        <v>2.1136560996316051E-19</v>
      </c>
      <c r="F35" s="8">
        <f t="shared" si="0"/>
        <v>2.1136560996316051E-19</v>
      </c>
      <c r="G35" s="7">
        <f t="shared" si="1"/>
        <v>2.0925195386352892E-19</v>
      </c>
      <c r="H35" s="6">
        <f t="shared" si="2"/>
        <v>2.1136560996316052E-21</v>
      </c>
      <c r="I35" s="15"/>
    </row>
    <row r="36" spans="4:9" x14ac:dyDescent="0.25">
      <c r="D36" s="10">
        <f t="shared" si="3"/>
        <v>34</v>
      </c>
      <c r="E36" s="9">
        <f t="shared" si="4"/>
        <v>2.1136560996315984E-21</v>
      </c>
      <c r="F36" s="8">
        <f t="shared" si="0"/>
        <v>2.1136560996315984E-21</v>
      </c>
      <c r="G36" s="7">
        <f t="shared" si="1"/>
        <v>2.0925195386352826E-21</v>
      </c>
      <c r="H36" s="6">
        <f t="shared" si="2"/>
        <v>2.1136560996315983E-23</v>
      </c>
      <c r="I36" s="15"/>
    </row>
    <row r="37" spans="4:9" x14ac:dyDescent="0.25">
      <c r="D37" s="10">
        <f t="shared" si="3"/>
        <v>35</v>
      </c>
      <c r="E37" s="9">
        <f t="shared" si="4"/>
        <v>2.1136560996315818E-23</v>
      </c>
      <c r="F37" s="8">
        <f t="shared" si="0"/>
        <v>2.1136560996315818E-23</v>
      </c>
      <c r="G37" s="7">
        <f t="shared" si="1"/>
        <v>2.0925195386352661E-23</v>
      </c>
      <c r="H37" s="6">
        <f t="shared" si="2"/>
        <v>2.1136560996315818E-25</v>
      </c>
      <c r="I37" s="15"/>
    </row>
    <row r="38" spans="4:9" ht="15.75" thickBot="1" x14ac:dyDescent="0.3">
      <c r="D38" s="5">
        <f t="shared" si="3"/>
        <v>36</v>
      </c>
      <c r="E38" s="4">
        <f t="shared" si="4"/>
        <v>2.1136560996315713E-25</v>
      </c>
      <c r="F38" s="3">
        <f t="shared" si="0"/>
        <v>2.1136560996315713E-25</v>
      </c>
      <c r="G38" s="2">
        <f t="shared" si="1"/>
        <v>2.0925195386352554E-25</v>
      </c>
      <c r="H38" s="1">
        <f t="shared" si="2"/>
        <v>2.1136560996315713E-27</v>
      </c>
      <c r="I38" s="42"/>
    </row>
  </sheetData>
  <sheetProtection algorithmName="SHA-512" hashValue="UeeeEROyLOZGV0Wxn1oVhxGS6JU4tYQeEbL7fyYgo5D6mhu9ClLS098E9/li0hjpUhJv7fDZbC2sZLehgT4shg==" saltValue="IAGHbp3yaO1Vw9LDDjoFeQ==" spinCount="100000" sheet="1" objects="1" scenarios="1" selectLockedCells="1"/>
  <customSheetViews>
    <customSheetView guid="{56CA7CF1-CE80-419E-91AE-31564D01CB1C}">
      <selection activeCell="I11" sqref="I11"/>
      <pageMargins left="0.7" right="0.7" top="0.78740157499999996" bottom="0.78740157499999996" header="0.3" footer="0.3"/>
      <pageSetup paperSize="9" orientation="portrait" horizontalDpi="4294967293" verticalDpi="0" r:id="rId1"/>
    </customSheetView>
  </customSheetViews>
  <mergeCells count="6">
    <mergeCell ref="I1:I2"/>
    <mergeCell ref="A10:B21"/>
    <mergeCell ref="D1:D2"/>
    <mergeCell ref="E1:E2"/>
    <mergeCell ref="F1:F2"/>
    <mergeCell ref="G1:H1"/>
  </mergeCells>
  <pageMargins left="0.7" right="0.7" top="0.78740157499999996" bottom="0.78740157499999996"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Tilman</dc:creator>
  <cp:lastModifiedBy>Tilman</cp:lastModifiedBy>
  <dcterms:created xsi:type="dcterms:W3CDTF">2016-02-16T08:18:39Z</dcterms:created>
  <dcterms:modified xsi:type="dcterms:W3CDTF">2016-02-16T08:25:03Z</dcterms:modified>
</cp:coreProperties>
</file>